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3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<sst xmlns="http://schemas.openxmlformats.org/spreadsheetml/2006/main" count="71" uniqueCount="56">
  <si>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Akavan Yleinen Ryhmä ry</t>
  </si>
  <si>
    <t>Henkilöstökulut</t>
  </si>
  <si>
    <t>Sotumaksut</t>
  </si>
  <si>
    <t>Eläkevakuutusmaksut</t>
  </si>
  <si>
    <t>Muut lakisääteiset vak.maksut</t>
  </si>
  <si>
    <t>Muut kulut</t>
  </si>
  <si>
    <t>Matkakulut</t>
  </si>
  <si>
    <t>Postikulut</t>
  </si>
  <si>
    <t>Pankkikulut</t>
  </si>
  <si>
    <t>Toimistokulut</t>
  </si>
  <si>
    <t>Huomionosoitukset</t>
  </si>
  <si>
    <t>Koulutus</t>
  </si>
  <si>
    <t>A-lomat</t>
  </si>
  <si>
    <t>Tietoliikenne</t>
  </si>
  <si>
    <t>Asianajotoimisto, -palkkiot</t>
  </si>
  <si>
    <t>VARSINAINEN TOIMINTA</t>
  </si>
  <si>
    <t>Kulut</t>
  </si>
  <si>
    <t>Tuotto-/kulujäämä</t>
  </si>
  <si>
    <t>VARAINHANKINTA</t>
  </si>
  <si>
    <t>Tuotot</t>
  </si>
  <si>
    <t>Jäsenmaksutuotot</t>
  </si>
  <si>
    <t>VAKAVA</t>
  </si>
  <si>
    <t>JUKO</t>
  </si>
  <si>
    <t>YTN</t>
  </si>
  <si>
    <t>SIJOITUS- JA RAHOITUSTOIMINTA</t>
  </si>
  <si>
    <t>Korkotuotot</t>
  </si>
  <si>
    <t>SATUNNAISET ERÄT</t>
  </si>
  <si>
    <t>Satunnaiset tuotot</t>
  </si>
  <si>
    <t>TILIKAUDEN TULOS</t>
  </si>
  <si>
    <t>toteutunut</t>
  </si>
  <si>
    <t>budjetti</t>
  </si>
  <si>
    <t>Jäsenrekisterin käyttökulut</t>
  </si>
  <si>
    <t>Jäsenkortit</t>
  </si>
  <si>
    <t xml:space="preserve">Palkat </t>
  </si>
  <si>
    <t>Kokouspalkkiot</t>
  </si>
  <si>
    <t>Vakuutukset</t>
  </si>
  <si>
    <t>Toiminnantarkastus</t>
  </si>
  <si>
    <t>Sijoitustoiminnan kulut</t>
  </si>
  <si>
    <t xml:space="preserve">Tuotot </t>
  </si>
  <si>
    <t>Poistot</t>
  </si>
  <si>
    <t>Kokouskulut</t>
  </si>
  <si>
    <t>Puhelinkulut</t>
  </si>
  <si>
    <t>Apurahat</t>
  </si>
  <si>
    <t>Kirjanpito</t>
  </si>
  <si>
    <t>IAET-työttömyyskassa</t>
  </si>
  <si>
    <t>AKAVA</t>
  </si>
  <si>
    <t>Matkanjärjestelypalkkio</t>
  </si>
  <si>
    <t>Infotiedote</t>
  </si>
  <si>
    <t>Kulut yhteensä</t>
  </si>
  <si>
    <t>Muut kulut yhteensä</t>
  </si>
  <si>
    <t>Tarjoilut, AYR:n 50-vuotisjuhla</t>
  </si>
  <si>
    <t>Sijoitustoiminta yhteensä</t>
  </si>
  <si>
    <t xml:space="preserve"> </t>
  </si>
  <si>
    <t>Y-tunnus: 0224264-4</t>
  </si>
  <si>
    <r>
      <t xml:space="preserve">Tuloksen vertailu edelliseen vuoteen </t>
    </r>
    <r>
      <rPr>
        <b/>
        <sz val="10"/>
        <rFont val="Calibri"/>
        <family val="2"/>
      </rPr>
      <t>sekä vuoden 2021 talousarvio</t>
    </r>
  </si>
  <si>
    <r>
      <t xml:space="preserve">Tuloksen vertailu edelliseen vuoteen  </t>
    </r>
    <r>
      <rPr>
        <b/>
        <sz val="10"/>
        <rFont val="Calibri"/>
        <family val="2"/>
      </rPr>
      <t>sekä vuoden 2021 talousarvio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</si>
</sst>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_-* #,##0.000\ _€_-;\-* #,##0.000\ _€_-;_-* &quot;-&quot;??\ _€_-;_-@_-"/>
    <numFmt numFmtId="168" formatCode="0.000"/>
    <numFmt numFmtId="169" formatCode="#,##0.000"/>
    <numFmt numFmtId="170" formatCode="&quot;Kyllä&quot;;&quot;Kyllä&quot;;&quot;Ei&quot;"/>
    <numFmt numFmtId="171" formatCode="&quot;Tosi&quot;;&quot;Tosi&quot;;&quot;Epätosi&quot;"/>
    <numFmt numFmtId="172" formatCode="&quot;Käytössä&quot;;&quot;Käytössä&quot;;&quot;Ei käytössä&quot;"/>
    <numFmt numFmtId="173" formatCode="[$€-2]\ #\ ##,000_);[Red]\([$€-2]\ #\ ##,000\)"/>
    <numFmt numFmtId="174" formatCode="[$-40B]dddd\ d\.\ mmmm\ yyyy"/>
    <numFmt numFmtId="175" formatCode="h\.mm\.ss"/>
    <numFmt numFmtId="176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21" fillId="0" borderId="0" xfId="0" applyFont="1" applyAlignment="1">
      <alignment/>
    </xf>
    <xf numFmtId="165" fontId="21" fillId="0" borderId="0" xfId="52" applyFont="1" applyAlignment="1">
      <alignment/>
    </xf>
    <xf numFmtId="0" fontId="43" fillId="0" borderId="0" xfId="0" applyFont="1" applyAlignment="1">
      <alignment/>
    </xf>
    <xf numFmtId="2" fontId="0" fillId="0" borderId="0" xfId="0" applyNumberFormat="1" applyAlignment="1">
      <alignment/>
    </xf>
    <xf numFmtId="165" fontId="21" fillId="0" borderId="0" xfId="52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3" fillId="0" borderId="0" xfId="0" applyFont="1" applyAlignment="1">
      <alignment/>
    </xf>
    <xf numFmtId="0" fontId="4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4" fontId="44" fillId="0" borderId="0" xfId="0" applyNumberFormat="1" applyFont="1" applyAlignment="1">
      <alignment/>
    </xf>
    <xf numFmtId="176" fontId="23" fillId="0" borderId="0" xfId="52" applyNumberFormat="1" applyFont="1" applyAlignment="1">
      <alignment/>
    </xf>
    <xf numFmtId="176" fontId="44" fillId="0" borderId="0" xfId="0" applyNumberFormat="1" applyFont="1" applyAlignment="1">
      <alignment/>
    </xf>
    <xf numFmtId="176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44" fillId="0" borderId="0" xfId="0" applyNumberFormat="1" applyFont="1" applyAlignment="1">
      <alignment horizontal="right"/>
    </xf>
    <xf numFmtId="176" fontId="23" fillId="0" borderId="0" xfId="52" applyNumberFormat="1" applyFont="1" applyAlignment="1">
      <alignment/>
    </xf>
    <xf numFmtId="165" fontId="23" fillId="0" borderId="0" xfId="52" applyFont="1" applyAlignment="1">
      <alignment/>
    </xf>
    <xf numFmtId="4" fontId="4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176" fontId="23" fillId="0" borderId="0" xfId="52" applyNumberFormat="1" applyFont="1" applyBorder="1" applyAlignment="1">
      <alignment/>
    </xf>
    <xf numFmtId="4" fontId="23" fillId="0" borderId="0" xfId="52" applyNumberFormat="1" applyFont="1" applyAlignment="1">
      <alignment/>
    </xf>
    <xf numFmtId="4" fontId="23" fillId="0" borderId="0" xfId="52" applyNumberFormat="1" applyFont="1" applyAlignment="1">
      <alignment/>
    </xf>
    <xf numFmtId="4" fontId="44" fillId="0" borderId="0" xfId="0" applyNumberFormat="1" applyFont="1" applyAlignment="1">
      <alignment/>
    </xf>
    <xf numFmtId="4" fontId="23" fillId="0" borderId="0" xfId="52" applyNumberFormat="1" applyFont="1" applyBorder="1" applyAlignment="1">
      <alignment/>
    </xf>
    <xf numFmtId="4" fontId="23" fillId="0" borderId="0" xfId="52" applyNumberFormat="1" applyFont="1" applyAlignment="1">
      <alignment horizontal="center"/>
    </xf>
    <xf numFmtId="4" fontId="23" fillId="0" borderId="0" xfId="52" applyNumberFormat="1" applyFont="1" applyAlignment="1">
      <alignment horizontal="right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ilkku 2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0">
      <selection activeCell="A55" sqref="A55"/>
    </sheetView>
  </sheetViews>
  <sheetFormatPr defaultColWidth="9.140625" defaultRowHeight="15"/>
  <cols>
    <col min="1" max="1" width="28.8515625" style="0" customWidth="1"/>
    <col min="2" max="2" width="11.421875" style="0" bestFit="1" customWidth="1"/>
    <col min="3" max="3" width="10.421875" style="0" bestFit="1" customWidth="1"/>
    <col min="4" max="5" width="11.421875" style="0" bestFit="1" customWidth="1"/>
    <col min="6" max="6" width="9.8515625" style="0" bestFit="1" customWidth="1"/>
    <col min="9" max="9" width="13.140625" style="0" customWidth="1"/>
    <col min="10" max="10" width="13.57421875" style="0" customWidth="1"/>
  </cols>
  <sheetData>
    <row r="1" spans="1:3" ht="15">
      <c r="A1" s="16" t="s">
        <v>0</v>
      </c>
      <c r="B1" s="16"/>
      <c r="C1" s="16"/>
    </row>
    <row r="2" spans="1:3" ht="15">
      <c r="A2" s="9" t="s">
        <v>53</v>
      </c>
      <c r="B2" s="9"/>
      <c r="C2" s="16"/>
    </row>
    <row r="3" spans="1:3" ht="15">
      <c r="A3" s="9"/>
      <c r="B3" s="9"/>
      <c r="C3" s="16"/>
    </row>
    <row r="4" spans="1:3" ht="15">
      <c r="A4" s="16" t="s">
        <v>54</v>
      </c>
      <c r="B4" s="16"/>
      <c r="C4" s="16"/>
    </row>
    <row r="5" spans="1:3" ht="15">
      <c r="A5" s="9"/>
      <c r="B5" s="9"/>
      <c r="C5" s="9"/>
    </row>
    <row r="6" spans="1:6" ht="15">
      <c r="A6" s="9"/>
      <c r="B6" s="12" t="s">
        <v>29</v>
      </c>
      <c r="C6" s="12" t="s">
        <v>29</v>
      </c>
      <c r="D6" s="12" t="s">
        <v>29</v>
      </c>
      <c r="E6" s="12" t="s">
        <v>29</v>
      </c>
      <c r="F6" s="12" t="s">
        <v>30</v>
      </c>
    </row>
    <row r="7" spans="1:6" ht="15">
      <c r="A7" s="9"/>
      <c r="B7" s="13">
        <v>43100</v>
      </c>
      <c r="C7" s="13">
        <v>43465</v>
      </c>
      <c r="D7" s="13">
        <v>43830</v>
      </c>
      <c r="E7" s="13">
        <v>44196</v>
      </c>
      <c r="F7" s="11">
        <v>2021</v>
      </c>
    </row>
    <row r="8" spans="1:6" ht="15">
      <c r="A8" s="9"/>
      <c r="B8" s="9"/>
      <c r="C8" s="9"/>
      <c r="D8" s="9"/>
      <c r="F8" s="9"/>
    </row>
    <row r="9" spans="1:6" ht="15">
      <c r="A9" s="9" t="s">
        <v>15</v>
      </c>
      <c r="B9" s="9"/>
      <c r="C9" s="9"/>
      <c r="D9" s="9"/>
      <c r="F9" s="9"/>
    </row>
    <row r="10" spans="1:6" ht="15">
      <c r="A10" s="9"/>
      <c r="B10" s="9"/>
      <c r="C10" s="9"/>
      <c r="D10" s="9"/>
      <c r="F10" s="9"/>
    </row>
    <row r="11" spans="1:6" ht="15">
      <c r="A11" s="9" t="s">
        <v>38</v>
      </c>
      <c r="B11" s="32">
        <v>4791</v>
      </c>
      <c r="C11" s="32">
        <v>4745</v>
      </c>
      <c r="D11" s="32">
        <v>1077</v>
      </c>
      <c r="E11" s="24">
        <v>866.32</v>
      </c>
      <c r="F11" s="23">
        <v>1000</v>
      </c>
    </row>
    <row r="12" spans="1:6" ht="15">
      <c r="A12" s="9"/>
      <c r="B12" s="28"/>
      <c r="C12" s="28"/>
      <c r="D12" s="28"/>
      <c r="F12" s="20"/>
    </row>
    <row r="13" spans="1:6" ht="15">
      <c r="A13" s="9" t="s">
        <v>16</v>
      </c>
      <c r="B13" s="28"/>
      <c r="C13" s="28"/>
      <c r="D13" s="28"/>
      <c r="F13" s="20"/>
    </row>
    <row r="14" spans="1:7" ht="15">
      <c r="A14" s="9"/>
      <c r="B14" s="28"/>
      <c r="C14" s="28"/>
      <c r="D14" s="28"/>
      <c r="F14" s="20"/>
      <c r="G14" s="4"/>
    </row>
    <row r="15" spans="1:6" ht="15">
      <c r="A15" s="9" t="s">
        <v>1</v>
      </c>
      <c r="B15" s="28"/>
      <c r="C15" s="28"/>
      <c r="D15" s="28"/>
      <c r="F15" s="20"/>
    </row>
    <row r="16" spans="1:6" ht="15">
      <c r="A16" s="9" t="s">
        <v>33</v>
      </c>
      <c r="B16" s="33">
        <v>-12710</v>
      </c>
      <c r="C16" s="33">
        <v>-15460</v>
      </c>
      <c r="D16" s="28">
        <v>-18410</v>
      </c>
      <c r="E16" s="20">
        <v>-17160</v>
      </c>
      <c r="F16" s="20">
        <v>-21300</v>
      </c>
    </row>
    <row r="17" spans="1:6" ht="15">
      <c r="A17" s="9" t="s">
        <v>34</v>
      </c>
      <c r="B17" s="33">
        <v>-3400</v>
      </c>
      <c r="C17" s="33">
        <v>-850</v>
      </c>
      <c r="D17" s="28"/>
      <c r="F17" s="18"/>
    </row>
    <row r="18" spans="1:6" ht="15">
      <c r="A18" s="9" t="s">
        <v>46</v>
      </c>
      <c r="B18" s="34">
        <v>-500</v>
      </c>
      <c r="C18" s="34" t="s">
        <v>52</v>
      </c>
      <c r="D18" s="28"/>
      <c r="E18" s="9"/>
      <c r="F18" s="20"/>
    </row>
    <row r="19" spans="1:6" ht="15">
      <c r="A19" s="9" t="s">
        <v>2</v>
      </c>
      <c r="B19" s="33">
        <v>-165.3</v>
      </c>
      <c r="C19" s="33">
        <v>-140.27</v>
      </c>
      <c r="D19" s="33">
        <v>-141.76</v>
      </c>
      <c r="E19" s="18">
        <v>-229.96</v>
      </c>
      <c r="F19" s="18">
        <v>-250</v>
      </c>
    </row>
    <row r="20" spans="1:6" ht="15">
      <c r="A20" s="9" t="s">
        <v>3</v>
      </c>
      <c r="B20" s="33">
        <v>-3842.81</v>
      </c>
      <c r="C20" s="33">
        <f>-3924.21+1135.64</f>
        <v>-2788.5699999999997</v>
      </c>
      <c r="D20" s="33">
        <v>-3109.6</v>
      </c>
      <c r="E20" s="18">
        <v>-2400.96</v>
      </c>
      <c r="F20" s="18">
        <v>-3500</v>
      </c>
    </row>
    <row r="21" spans="1:6" ht="15">
      <c r="A21" s="9" t="s">
        <v>4</v>
      </c>
      <c r="B21" s="33">
        <v>862.04</v>
      </c>
      <c r="C21" s="33">
        <f>-50.01-10-396.92+295.64</f>
        <v>-161.29000000000002</v>
      </c>
      <c r="D21" s="33">
        <v>-152.63</v>
      </c>
      <c r="E21" s="18">
        <v>-590.48</v>
      </c>
      <c r="F21" s="18">
        <v>-200</v>
      </c>
    </row>
    <row r="22" spans="1:6" ht="15">
      <c r="A22" s="9"/>
      <c r="B22" s="34">
        <f>SUM(B16:B21)</f>
        <v>-19756.07</v>
      </c>
      <c r="C22" s="34">
        <f>SUM(C16:C21)</f>
        <v>-19400.13</v>
      </c>
      <c r="D22" s="34">
        <f>SUM(D16:D21)</f>
        <v>-21813.989999999998</v>
      </c>
      <c r="E22" s="19">
        <f>SUM(E16:E21)</f>
        <v>-20381.399999999998</v>
      </c>
      <c r="F22" s="19">
        <f>SUM(F16:F21)</f>
        <v>-25250</v>
      </c>
    </row>
    <row r="23" spans="1:6" ht="15">
      <c r="A23" s="9" t="s">
        <v>39</v>
      </c>
      <c r="B23" s="28"/>
      <c r="C23" s="28"/>
      <c r="D23" s="28"/>
      <c r="F23" s="20"/>
    </row>
    <row r="24" spans="1:6" ht="15">
      <c r="A24" s="9" t="s">
        <v>6</v>
      </c>
      <c r="B24" s="32">
        <v>-794.22</v>
      </c>
      <c r="C24" s="32">
        <v>-492.16</v>
      </c>
      <c r="D24" s="33">
        <v>-75.48</v>
      </c>
      <c r="E24" s="18">
        <v>-64.83</v>
      </c>
      <c r="F24" s="18">
        <v>-200</v>
      </c>
    </row>
    <row r="25" spans="1:6" ht="15">
      <c r="A25" s="9" t="s">
        <v>7</v>
      </c>
      <c r="B25" s="32">
        <v>-336.38</v>
      </c>
      <c r="C25" s="32">
        <v>-608.64</v>
      </c>
      <c r="D25" s="33">
        <v>-322.52</v>
      </c>
      <c r="E25" s="18">
        <v>-514.33</v>
      </c>
      <c r="F25" s="18">
        <v>-500</v>
      </c>
    </row>
    <row r="26" spans="1:6" ht="15">
      <c r="A26" s="9" t="s">
        <v>41</v>
      </c>
      <c r="B26" s="32">
        <v>-98.71</v>
      </c>
      <c r="C26" s="32" t="s">
        <v>52</v>
      </c>
      <c r="D26" s="33"/>
      <c r="F26" s="18"/>
    </row>
    <row r="27" spans="1:6" ht="15">
      <c r="A27" s="9" t="s">
        <v>8</v>
      </c>
      <c r="B27" s="32">
        <v>-799.16</v>
      </c>
      <c r="C27" s="32">
        <v>-928.04</v>
      </c>
      <c r="D27" s="33">
        <v>-970.11</v>
      </c>
      <c r="E27" s="18">
        <v>-1177.33</v>
      </c>
      <c r="F27" s="18">
        <v>-1200</v>
      </c>
    </row>
    <row r="28" spans="1:6" ht="15">
      <c r="A28" s="9" t="s">
        <v>9</v>
      </c>
      <c r="B28" s="32">
        <v>-282.11</v>
      </c>
      <c r="C28" s="32">
        <v>-94.45</v>
      </c>
      <c r="D28" s="33"/>
      <c r="E28" s="18"/>
      <c r="F28" s="18"/>
    </row>
    <row r="29" spans="1:6" ht="15">
      <c r="A29" s="9" t="s">
        <v>32</v>
      </c>
      <c r="B29" s="28"/>
      <c r="C29" s="28"/>
      <c r="D29" s="28"/>
      <c r="E29" s="18"/>
      <c r="F29" s="20"/>
    </row>
    <row r="30" spans="1:6" ht="15">
      <c r="A30" s="9" t="s">
        <v>35</v>
      </c>
      <c r="B30" s="32">
        <v>-5782.8</v>
      </c>
      <c r="C30" s="32">
        <v>-5814.4</v>
      </c>
      <c r="D30" s="28">
        <v>-5806.57</v>
      </c>
      <c r="E30" s="18">
        <v>-5853.9</v>
      </c>
      <c r="F30" s="18">
        <v>-6000</v>
      </c>
    </row>
    <row r="31" spans="1:6" ht="15">
      <c r="A31" s="9" t="s">
        <v>50</v>
      </c>
      <c r="B31" s="28"/>
      <c r="C31" s="28"/>
      <c r="D31" s="28"/>
      <c r="F31" s="20"/>
    </row>
    <row r="32" spans="1:6" ht="15">
      <c r="A32" s="9" t="s">
        <v>10</v>
      </c>
      <c r="B32" s="32">
        <v>-96.31</v>
      </c>
      <c r="C32" s="32">
        <v>-18.24</v>
      </c>
      <c r="D32" s="28"/>
      <c r="F32" s="18">
        <v>-150</v>
      </c>
    </row>
    <row r="33" spans="1:6" ht="15">
      <c r="A33" s="9" t="s">
        <v>11</v>
      </c>
      <c r="B33" s="32">
        <v>-6778.73</v>
      </c>
      <c r="C33" s="32">
        <v>-6822.86</v>
      </c>
      <c r="D33" s="28">
        <v>-5015.92</v>
      </c>
      <c r="E33" s="20">
        <v>-343.66</v>
      </c>
      <c r="F33" s="20">
        <v>-10000</v>
      </c>
    </row>
    <row r="34" spans="1:6" ht="15">
      <c r="A34" s="9" t="s">
        <v>12</v>
      </c>
      <c r="B34" s="32">
        <v>-250.92</v>
      </c>
      <c r="C34" s="32">
        <v>-249.22</v>
      </c>
      <c r="D34" s="28">
        <v>-247.18</v>
      </c>
      <c r="E34" s="18">
        <v>-254.32</v>
      </c>
      <c r="F34" s="18">
        <v>-250</v>
      </c>
    </row>
    <row r="35" spans="1:6" ht="15">
      <c r="A35" s="9" t="s">
        <v>40</v>
      </c>
      <c r="B35" s="32">
        <v>-2779.3</v>
      </c>
      <c r="C35" s="32">
        <v>-4123.3</v>
      </c>
      <c r="D35" s="28">
        <v>-3363</v>
      </c>
      <c r="E35" s="20">
        <v>-807.9</v>
      </c>
      <c r="F35" s="20">
        <v>-2000</v>
      </c>
    </row>
    <row r="36" spans="1:6" ht="15">
      <c r="A36" s="9" t="s">
        <v>42</v>
      </c>
      <c r="B36" s="32">
        <v>-1300</v>
      </c>
      <c r="C36" s="32" t="s">
        <v>52</v>
      </c>
      <c r="D36" s="28">
        <v>-1136.67</v>
      </c>
      <c r="E36" s="18">
        <v>-700</v>
      </c>
      <c r="F36" s="18">
        <v>-700</v>
      </c>
    </row>
    <row r="37" spans="1:6" ht="15">
      <c r="A37" s="9" t="s">
        <v>13</v>
      </c>
      <c r="B37" s="32">
        <v>-1264.87</v>
      </c>
      <c r="C37" s="32">
        <v>-1424.74</v>
      </c>
      <c r="D37" s="28">
        <v>-1433.39</v>
      </c>
      <c r="E37" s="20">
        <v>-1614.21</v>
      </c>
      <c r="F37" s="20">
        <v>-1800</v>
      </c>
    </row>
    <row r="38" spans="1:6" ht="15">
      <c r="A38" s="9" t="s">
        <v>43</v>
      </c>
      <c r="B38" s="32">
        <v>-1066.72</v>
      </c>
      <c r="C38" s="32">
        <v>-1507.22</v>
      </c>
      <c r="D38" s="28">
        <v>-1752.12</v>
      </c>
      <c r="E38" s="18">
        <v>-1678.96</v>
      </c>
      <c r="F38" s="18">
        <v>-1800</v>
      </c>
    </row>
    <row r="39" spans="1:6" ht="15">
      <c r="A39" s="9" t="s">
        <v>36</v>
      </c>
      <c r="B39" s="32">
        <v>-350</v>
      </c>
      <c r="C39" s="32">
        <v>-700</v>
      </c>
      <c r="D39" s="28">
        <v>-700</v>
      </c>
      <c r="E39" s="20">
        <v>-700</v>
      </c>
      <c r="F39" s="20">
        <v>-700</v>
      </c>
    </row>
    <row r="40" spans="1:6" ht="15">
      <c r="A40" s="9" t="s">
        <v>14</v>
      </c>
      <c r="B40" s="28"/>
      <c r="C40" s="32">
        <v>-400</v>
      </c>
      <c r="D40" s="28"/>
      <c r="E40" s="18">
        <v>-6448</v>
      </c>
      <c r="F40" s="18">
        <v>-1500</v>
      </c>
    </row>
    <row r="41" spans="1:6" ht="15">
      <c r="A41" s="9" t="s">
        <v>47</v>
      </c>
      <c r="B41" s="32">
        <v>-434</v>
      </c>
      <c r="C41" s="32" t="s">
        <v>52</v>
      </c>
      <c r="D41" s="28"/>
      <c r="E41" s="18"/>
      <c r="F41" s="20">
        <v>0</v>
      </c>
    </row>
    <row r="42" spans="1:6" ht="15">
      <c r="A42" s="9" t="s">
        <v>5</v>
      </c>
      <c r="B42" s="32">
        <v>-349.8</v>
      </c>
      <c r="C42" s="32">
        <v>-473.2</v>
      </c>
      <c r="D42" s="32">
        <v>-481.5</v>
      </c>
      <c r="E42" s="18">
        <v>-3308.25</v>
      </c>
      <c r="F42" s="18">
        <v>-400</v>
      </c>
    </row>
    <row r="43" spans="1:6" ht="15">
      <c r="A43" s="9" t="s">
        <v>49</v>
      </c>
      <c r="B43" s="28">
        <f>SUM(B24:B42)</f>
        <v>-22764.03</v>
      </c>
      <c r="C43" s="28">
        <f>SUM(C24:C42)</f>
        <v>-23656.47</v>
      </c>
      <c r="D43" s="28">
        <f>SUM(D24:D42)</f>
        <v>-21304.46</v>
      </c>
      <c r="E43" s="20">
        <f>SUM(E24:E42)</f>
        <v>-23465.69</v>
      </c>
      <c r="F43" s="20">
        <f>SUM(F24:F42)</f>
        <v>-27200</v>
      </c>
    </row>
    <row r="44" spans="1:6" ht="15">
      <c r="A44" s="9" t="s">
        <v>48</v>
      </c>
      <c r="B44" s="35">
        <f>+B43+B22</f>
        <v>-42520.1</v>
      </c>
      <c r="C44" s="35">
        <f>+C43+C22</f>
        <v>-43056.600000000006</v>
      </c>
      <c r="D44" s="35">
        <f>+D43+D22</f>
        <v>-43118.45</v>
      </c>
      <c r="E44" s="31">
        <f>+E43+E22</f>
        <v>-43847.09</v>
      </c>
      <c r="F44" s="31">
        <f>+F43+F22</f>
        <v>-52450</v>
      </c>
    </row>
    <row r="45" spans="1:6" ht="15">
      <c r="A45" s="9" t="s">
        <v>17</v>
      </c>
      <c r="B45" s="28">
        <f>+B11+B44</f>
        <v>-37729.1</v>
      </c>
      <c r="C45" s="28">
        <f>+C11+C44</f>
        <v>-38311.600000000006</v>
      </c>
      <c r="D45" s="28">
        <f>+D11+D44</f>
        <v>-42041.45</v>
      </c>
      <c r="E45" s="20">
        <f>+E11+E44</f>
        <v>-42980.77</v>
      </c>
      <c r="F45" s="20">
        <f>+F11+F44</f>
        <v>-51450</v>
      </c>
    </row>
    <row r="46" spans="1:6" ht="15">
      <c r="A46" s="9"/>
      <c r="B46" s="28"/>
      <c r="C46" s="28"/>
      <c r="D46" s="28"/>
      <c r="F46" s="17"/>
    </row>
    <row r="47" spans="1:6" ht="15">
      <c r="A47" s="9"/>
      <c r="B47" s="28"/>
      <c r="C47" s="28"/>
      <c r="D47" s="28"/>
      <c r="F47" s="17"/>
    </row>
    <row r="48" spans="1:6" ht="15">
      <c r="A48" s="9"/>
      <c r="B48" s="28"/>
      <c r="C48" s="28"/>
      <c r="D48" s="28"/>
      <c r="F48" s="17"/>
    </row>
    <row r="49" spans="1:6" ht="15">
      <c r="A49" s="9"/>
      <c r="B49" s="28"/>
      <c r="C49" s="28"/>
      <c r="D49" s="28"/>
      <c r="F49" s="17"/>
    </row>
    <row r="50" spans="1:6" ht="15">
      <c r="A50" s="9"/>
      <c r="B50" s="28"/>
      <c r="C50" s="28"/>
      <c r="D50" s="28"/>
      <c r="F50" s="17"/>
    </row>
    <row r="51" spans="1:6" ht="15">
      <c r="A51" s="9"/>
      <c r="B51" s="17"/>
      <c r="C51" s="17"/>
      <c r="D51" s="17"/>
      <c r="F51" s="17"/>
    </row>
    <row r="52" spans="1:6" ht="15">
      <c r="A52" s="16" t="s">
        <v>0</v>
      </c>
      <c r="B52" s="17"/>
      <c r="C52" s="17"/>
      <c r="D52" s="17"/>
      <c r="F52" s="17"/>
    </row>
    <row r="53" spans="1:6" ht="15">
      <c r="A53" s="9" t="s">
        <v>53</v>
      </c>
      <c r="B53" s="17"/>
      <c r="C53" s="17"/>
      <c r="D53" s="17"/>
      <c r="F53" s="17"/>
    </row>
    <row r="54" spans="1:6" ht="15">
      <c r="A54" s="9"/>
      <c r="B54" s="17"/>
      <c r="C54" s="17"/>
      <c r="D54" s="17"/>
      <c r="F54" s="17"/>
    </row>
    <row r="55" spans="1:6" ht="15">
      <c r="A55" s="16" t="s">
        <v>55</v>
      </c>
      <c r="B55" s="17"/>
      <c r="C55" s="17"/>
      <c r="D55" s="17"/>
      <c r="F55" s="17"/>
    </row>
    <row r="56" spans="1:6" ht="15">
      <c r="A56" s="16"/>
      <c r="B56" s="17"/>
      <c r="C56" s="17"/>
      <c r="D56" s="17"/>
      <c r="F56" s="17"/>
    </row>
    <row r="57" spans="1:6" ht="15">
      <c r="A57" s="16"/>
      <c r="B57" s="12" t="s">
        <v>29</v>
      </c>
      <c r="C57" s="12" t="s">
        <v>29</v>
      </c>
      <c r="D57" s="12" t="s">
        <v>29</v>
      </c>
      <c r="E57" s="12" t="s">
        <v>29</v>
      </c>
      <c r="F57" s="12" t="s">
        <v>30</v>
      </c>
    </row>
    <row r="58" spans="1:6" ht="15">
      <c r="A58" s="16"/>
      <c r="B58" s="13">
        <v>43100</v>
      </c>
      <c r="C58" s="13">
        <v>43465</v>
      </c>
      <c r="D58" s="13">
        <v>43830</v>
      </c>
      <c r="E58" s="13">
        <v>44196</v>
      </c>
      <c r="F58" s="11">
        <v>2021</v>
      </c>
    </row>
    <row r="59" spans="1:6" ht="15">
      <c r="A59" s="9" t="s">
        <v>18</v>
      </c>
      <c r="B59" s="17"/>
      <c r="C59" s="17"/>
      <c r="D59" s="17"/>
      <c r="F59" s="17"/>
    </row>
    <row r="60" spans="1:6" ht="15">
      <c r="A60" s="9"/>
      <c r="B60" s="17"/>
      <c r="C60" s="17"/>
      <c r="D60" s="17"/>
      <c r="E60" s="5"/>
      <c r="F60" s="17"/>
    </row>
    <row r="61" spans="1:6" ht="15">
      <c r="A61" s="9" t="s">
        <v>19</v>
      </c>
      <c r="B61" s="17"/>
      <c r="C61" s="17"/>
      <c r="D61" s="17"/>
      <c r="E61" s="1"/>
      <c r="F61" s="17"/>
    </row>
    <row r="62" spans="1:6" ht="15">
      <c r="A62" s="9" t="s">
        <v>20</v>
      </c>
      <c r="B62" s="36">
        <v>133350.53</v>
      </c>
      <c r="C62" s="36">
        <v>133810</v>
      </c>
      <c r="D62" s="25">
        <v>139906.35</v>
      </c>
      <c r="E62" s="25">
        <v>129963.72</v>
      </c>
      <c r="F62" s="25">
        <v>138000</v>
      </c>
    </row>
    <row r="63" spans="1:10" ht="15">
      <c r="A63" s="9"/>
      <c r="B63" s="28"/>
      <c r="C63" s="28"/>
      <c r="D63" s="28"/>
      <c r="E63" s="26"/>
      <c r="F63" s="28"/>
      <c r="I63" s="3"/>
      <c r="J63" s="6"/>
    </row>
    <row r="64" spans="1:10" ht="15">
      <c r="A64" s="9" t="s">
        <v>16</v>
      </c>
      <c r="B64" s="28"/>
      <c r="C64" s="28"/>
      <c r="D64" s="28"/>
      <c r="E64" s="26"/>
      <c r="F64" s="28"/>
      <c r="I64" s="3"/>
      <c r="J64" s="7"/>
    </row>
    <row r="65" spans="1:10" s="2" customFormat="1" ht="15">
      <c r="A65" s="9" t="s">
        <v>31</v>
      </c>
      <c r="B65" s="37">
        <v>-8756.73</v>
      </c>
      <c r="C65" s="37">
        <v>-9460</v>
      </c>
      <c r="D65" s="30">
        <v>-9241.25</v>
      </c>
      <c r="E65" s="27">
        <v>-9515.71</v>
      </c>
      <c r="F65" s="30">
        <v>-9800</v>
      </c>
      <c r="I65" s="3"/>
      <c r="J65" s="7"/>
    </row>
    <row r="66" spans="1:10" s="2" customFormat="1" ht="15">
      <c r="A66" s="10" t="s">
        <v>44</v>
      </c>
      <c r="B66" s="30">
        <v>-77665</v>
      </c>
      <c r="C66" s="30">
        <v>-58629.5</v>
      </c>
      <c r="D66" s="30">
        <v>-59563</v>
      </c>
      <c r="E66" s="27">
        <v>-43716.25</v>
      </c>
      <c r="F66" s="30">
        <v>-50600</v>
      </c>
      <c r="I66" s="3"/>
      <c r="J66" s="6"/>
    </row>
    <row r="67" spans="1:10" ht="15">
      <c r="A67" s="10" t="s">
        <v>45</v>
      </c>
      <c r="B67" s="30">
        <v>-14929.68</v>
      </c>
      <c r="C67" s="30">
        <v>-13512</v>
      </c>
      <c r="D67" s="30">
        <v>-13428</v>
      </c>
      <c r="E67" s="28">
        <v>-13722</v>
      </c>
      <c r="F67" s="29">
        <v>-14600</v>
      </c>
      <c r="I67" s="3"/>
      <c r="J67" s="6"/>
    </row>
    <row r="68" spans="1:10" ht="15">
      <c r="A68" s="9" t="s">
        <v>21</v>
      </c>
      <c r="B68" s="37">
        <v>-1476</v>
      </c>
      <c r="C68" s="37">
        <v>-513.1</v>
      </c>
      <c r="D68" s="37">
        <v>-1017.8</v>
      </c>
      <c r="E68" s="28">
        <v>-1496</v>
      </c>
      <c r="F68" s="29">
        <v>-1600</v>
      </c>
      <c r="I68" s="3"/>
      <c r="J68" s="6"/>
    </row>
    <row r="69" spans="1:6" ht="15">
      <c r="A69" s="9" t="s">
        <v>22</v>
      </c>
      <c r="B69" s="37">
        <v>-4059.98</v>
      </c>
      <c r="C69" s="37">
        <v>-3857.87</v>
      </c>
      <c r="D69" s="37">
        <v>-4256.65</v>
      </c>
      <c r="E69" s="28">
        <v>-4580.68</v>
      </c>
      <c r="F69" s="29">
        <v>-4900</v>
      </c>
    </row>
    <row r="70" spans="1:6" ht="15">
      <c r="A70" s="9" t="s">
        <v>23</v>
      </c>
      <c r="B70" s="37">
        <v>-140</v>
      </c>
      <c r="C70" s="37">
        <v>-140</v>
      </c>
      <c r="D70" s="37">
        <v>-140</v>
      </c>
      <c r="E70" s="28">
        <v>-140</v>
      </c>
      <c r="F70" s="29">
        <v>-140</v>
      </c>
    </row>
    <row r="71" spans="1:10" ht="15">
      <c r="A71" s="9"/>
      <c r="B71" s="29">
        <f>SUM(B65:B70)</f>
        <v>-107027.39</v>
      </c>
      <c r="C71" s="29">
        <f>SUM(C65:C70)</f>
        <v>-86112.47</v>
      </c>
      <c r="D71" s="29">
        <f>SUM(D65:D70)</f>
        <v>-87646.7</v>
      </c>
      <c r="E71" s="29">
        <f>SUM(E65:E70)</f>
        <v>-73170.63999999998</v>
      </c>
      <c r="F71" s="29">
        <f>SUM(F65:F70)</f>
        <v>-81640</v>
      </c>
      <c r="I71" s="1"/>
      <c r="J71" s="1"/>
    </row>
    <row r="72" spans="1:6" ht="15">
      <c r="A72" s="9"/>
      <c r="B72" s="29"/>
      <c r="C72" s="29"/>
      <c r="D72" s="28"/>
      <c r="E72" s="26"/>
      <c r="F72" s="28"/>
    </row>
    <row r="73" spans="1:6" ht="15">
      <c r="A73" s="9" t="s">
        <v>17</v>
      </c>
      <c r="B73" s="37">
        <f>+B11+B22+B43+B62+B71</f>
        <v>-11405.960000000006</v>
      </c>
      <c r="C73" s="37">
        <f>+C11+C22+C43+C62+C71</f>
        <v>9385.929999999993</v>
      </c>
      <c r="D73" s="32">
        <f>+D11+D22+D43+D62+D71</f>
        <v>10218.200000000012</v>
      </c>
      <c r="E73" s="32">
        <f>+E11+E22+E43+E62+E71</f>
        <v>13812.310000000027</v>
      </c>
      <c r="F73" s="32">
        <f>+F11+F22+F43+F62+F71</f>
        <v>4910</v>
      </c>
    </row>
    <row r="74" spans="1:6" ht="15">
      <c r="A74" s="9"/>
      <c r="B74" s="28"/>
      <c r="C74" s="28"/>
      <c r="D74" s="28"/>
      <c r="F74" s="28"/>
    </row>
    <row r="75" spans="1:6" ht="15">
      <c r="A75" s="9" t="s">
        <v>24</v>
      </c>
      <c r="B75" s="28"/>
      <c r="C75" s="28"/>
      <c r="D75" s="28"/>
      <c r="F75" s="28"/>
    </row>
    <row r="76" spans="1:6" ht="15">
      <c r="A76" s="9"/>
      <c r="B76" s="28"/>
      <c r="C76" s="28"/>
      <c r="D76" s="28"/>
      <c r="E76" s="3"/>
      <c r="F76" s="28"/>
    </row>
    <row r="77" spans="1:6" ht="15">
      <c r="A77" s="9" t="s">
        <v>25</v>
      </c>
      <c r="B77" s="37">
        <v>1.51</v>
      </c>
      <c r="C77" s="37">
        <v>0.22</v>
      </c>
      <c r="D77" s="28">
        <v>0.86</v>
      </c>
      <c r="E77" s="21">
        <v>0.38</v>
      </c>
      <c r="F77" s="28"/>
    </row>
    <row r="78" spans="1:6" ht="15">
      <c r="A78" s="9" t="s">
        <v>37</v>
      </c>
      <c r="B78" s="29">
        <v>-0.71</v>
      </c>
      <c r="C78" s="29">
        <v>-36.76</v>
      </c>
      <c r="D78" s="28">
        <v>-171.22</v>
      </c>
      <c r="E78" s="21">
        <v>-40.31</v>
      </c>
      <c r="F78" s="28"/>
    </row>
    <row r="79" spans="1:6" ht="15">
      <c r="A79" s="9" t="s">
        <v>51</v>
      </c>
      <c r="B79" s="29">
        <f>SUM(B77:B78)</f>
        <v>0.8</v>
      </c>
      <c r="C79" s="29">
        <f>SUM(C77:C78)</f>
        <v>-36.54</v>
      </c>
      <c r="D79" s="29">
        <f>SUM(D77:D78)</f>
        <v>-170.35999999999999</v>
      </c>
      <c r="E79" s="22">
        <f>SUM(E77:E78)</f>
        <v>-39.93</v>
      </c>
      <c r="F79" s="29"/>
    </row>
    <row r="80" spans="1:6" ht="15">
      <c r="A80" s="9" t="s">
        <v>26</v>
      </c>
      <c r="B80" s="28"/>
      <c r="C80" s="28"/>
      <c r="D80" s="28"/>
      <c r="F80" s="28"/>
    </row>
    <row r="81" spans="1:6" ht="15">
      <c r="A81" s="9"/>
      <c r="B81" s="28"/>
      <c r="C81" s="28"/>
      <c r="D81" s="28"/>
      <c r="F81" s="28"/>
    </row>
    <row r="82" spans="1:6" ht="15">
      <c r="A82" s="9" t="s">
        <v>27</v>
      </c>
      <c r="B82" s="28"/>
      <c r="C82" s="28"/>
      <c r="D82" s="28"/>
      <c r="E82" s="1"/>
      <c r="F82" s="28"/>
    </row>
    <row r="83" spans="1:6" ht="15">
      <c r="A83" s="9"/>
      <c r="B83" s="28"/>
      <c r="C83" s="28"/>
      <c r="D83" s="28"/>
      <c r="E83" s="1"/>
      <c r="F83" s="28"/>
    </row>
    <row r="84" spans="1:6" ht="15">
      <c r="A84" s="9" t="s">
        <v>28</v>
      </c>
      <c r="B84" s="28">
        <f>+B11+B22+B43+B62+B71+B79</f>
        <v>-11405.160000000007</v>
      </c>
      <c r="C84" s="28">
        <f>+C11+C22+C43+C62+C71+C79</f>
        <v>9349.389999999992</v>
      </c>
      <c r="D84" s="28">
        <f>+D11+D22+D43+D62+D71+D79</f>
        <v>10047.840000000011</v>
      </c>
      <c r="E84" s="14">
        <f>+E11+E22+E43+E62+E71+E79</f>
        <v>13772.380000000026</v>
      </c>
      <c r="F84" s="28">
        <f>+F11+F22+F43+F62+F71+F79</f>
        <v>4910</v>
      </c>
    </row>
    <row r="85" spans="1:3" ht="15">
      <c r="A85" s="9"/>
      <c r="B85" s="9"/>
      <c r="C85" s="14"/>
    </row>
    <row r="86" spans="1:3" s="4" customFormat="1" ht="15">
      <c r="A86" s="15"/>
      <c r="B86" s="15"/>
      <c r="C86" s="15"/>
    </row>
    <row r="87" spans="1:3" s="4" customFormat="1" ht="15">
      <c r="A87" s="15"/>
      <c r="B87" s="15"/>
      <c r="C87" s="15"/>
    </row>
    <row r="88" spans="1:3" ht="15">
      <c r="A88" s="9"/>
      <c r="B88" s="9"/>
      <c r="C88" s="9"/>
    </row>
    <row r="89" spans="1:3" ht="15">
      <c r="A89" s="8"/>
      <c r="B89" s="8"/>
      <c r="C89" s="8"/>
    </row>
    <row r="90" spans="1:3" ht="15">
      <c r="A90" s="8"/>
      <c r="B90" s="8"/>
      <c r="C90" s="8"/>
    </row>
    <row r="91" spans="1:3" ht="15">
      <c r="A91" s="8"/>
      <c r="B91" s="8"/>
      <c r="C91" s="8"/>
    </row>
    <row r="92" spans="1:3" ht="15">
      <c r="A92" s="8"/>
      <c r="B92" s="8"/>
      <c r="C92" s="8"/>
    </row>
    <row r="93" spans="1:3" ht="15">
      <c r="A93" s="8"/>
      <c r="B93" s="8"/>
      <c r="C9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Tarja Brask</dc:creator>
  <cp:keywords/>
  <dc:description/>
  <cp:lastModifiedBy>Rimpinen, Sari Anneli</cp:lastModifiedBy>
  <cp:lastPrinted>2021-01-31T10:26:27Z</cp:lastPrinted>
  <dcterms:created xsi:type="dcterms:W3CDTF">2011-08-18T02:50:55Z</dcterms:created>
  <dcterms:modified xsi:type="dcterms:W3CDTF">2021-02-22T14:19:01Z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0x010100F624FB2EFDB9924B8FBA65ADB913B5DA</vt:lpwstr>
  </property>
</Properties>
</file>